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yndiTolosa_tronqc2\Downloads\"/>
    </mc:Choice>
  </mc:AlternateContent>
  <xr:revisionPtr revIDLastSave="0" documentId="13_ncr:1_{56EBBA7D-054D-417A-B137-08DB4483F1AC}" xr6:coauthVersionLast="47" xr6:coauthVersionMax="47" xr10:uidLastSave="{00000000-0000-0000-0000-000000000000}"/>
  <bookViews>
    <workbookView xWindow="-120" yWindow="-120" windowWidth="29040" windowHeight="15840" xr2:uid="{F60F6F09-9C3D-44E1-873E-01963660C0E5}"/>
  </bookViews>
  <sheets>
    <sheet name="Calculator" sheetId="1" r:id="rId1"/>
    <sheet name="Template" sheetId="2" r:id="rId2"/>
  </sheets>
  <definedNames>
    <definedName name="_xlnm.Print_Area" localSheetId="1">Template!$A$1:$E$21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A7" i="2"/>
  <c r="B10" i="1"/>
  <c r="E10" i="1" s="1"/>
  <c r="B9" i="1"/>
  <c r="C9" i="1" s="1"/>
  <c r="E12" i="2" l="1"/>
  <c r="D9" i="1"/>
  <c r="G10" i="1"/>
  <c r="F9" i="1"/>
  <c r="B11" i="1"/>
  <c r="E9" i="1"/>
  <c r="E11" i="1" s="1"/>
  <c r="G9" i="1"/>
  <c r="F10" i="1"/>
  <c r="C10" i="1"/>
  <c r="C11" i="1" s="1"/>
  <c r="A12" i="2" s="1"/>
  <c r="D10" i="1"/>
  <c r="G11" i="1" l="1"/>
  <c r="D11" i="1"/>
  <c r="C12" i="2" s="1"/>
  <c r="F11" i="1"/>
</calcChain>
</file>

<file path=xl/sharedStrings.xml><?xml version="1.0" encoding="utf-8"?>
<sst xmlns="http://schemas.openxmlformats.org/spreadsheetml/2006/main" count="36" uniqueCount="36">
  <si>
    <t>Logo</t>
  </si>
  <si>
    <t>Organization Name</t>
  </si>
  <si>
    <t>Annual Budget</t>
  </si>
  <si>
    <t>In-person Attendance</t>
  </si>
  <si>
    <t>This results in the following financial benefits to the state of CT &amp; our community:</t>
  </si>
  <si>
    <t>JOBS</t>
  </si>
  <si>
    <t>INCOME</t>
  </si>
  <si>
    <t>SPENT</t>
  </si>
  <si>
    <t>Supported</t>
  </si>
  <si>
    <t>to Households</t>
  </si>
  <si>
    <t>by Attendees</t>
  </si>
  <si>
    <t>Tax Revenue Generated</t>
  </si>
  <si>
    <t>Connecticut AEP6 Calculator</t>
  </si>
  <si>
    <t>Enter your information here:</t>
  </si>
  <si>
    <t>Your organization's total operating expenses:</t>
  </si>
  <si>
    <t>Total Expenditures</t>
  </si>
  <si>
    <t>Jobs</t>
  </si>
  <si>
    <t>Household Income</t>
  </si>
  <si>
    <t>Organization(s):</t>
  </si>
  <si>
    <t>Audiences:</t>
  </si>
  <si>
    <t>Total:</t>
  </si>
  <si>
    <t>Tax Revenue</t>
  </si>
  <si>
    <t>Local</t>
  </si>
  <si>
    <t>State of CT</t>
  </si>
  <si>
    <t>Federal</t>
  </si>
  <si>
    <t>Total attendance to your organization's in-person events:</t>
  </si>
  <si>
    <t>These fields will automatically populate:</t>
  </si>
  <si>
    <t>Food and beverage</t>
  </si>
  <si>
    <t>Parking, gas, public transportation</t>
  </si>
  <si>
    <t>Child/pet sitting</t>
  </si>
  <si>
    <t>In CT, each attendee spends $30.47, excluding admission.</t>
  </si>
  <si>
    <t>Beyond tickets, attendees may contribute to the economy by paying for:</t>
  </si>
  <si>
    <t>At the Organization Name, our economic impact includes:</t>
  </si>
  <si>
    <t>City, State  |  Website</t>
  </si>
  <si>
    <t>Add text describing your mission and/or services here. This text box will fit approximately 100 words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</si>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</sst>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ptos Narrow"/>
      <family val="2"/>
      <scheme val="minor"/>
    </font>
    <font>
      <b/>
      <sz val="20"/>
      <color theme="1"/>
      <name val="Arial Black"/>
      <family val="2"/>
    </font>
    <font>
      <sz val="20"/>
      <color theme="1"/>
      <name val="Arial Black"/>
      <family val="2"/>
    </font>
    <font>
      <sz val="14"/>
      <color theme="1"/>
      <name val="Garamond"/>
      <family val="1"/>
    </font>
    <font>
      <b/>
      <sz val="16"/>
      <color theme="1"/>
      <name val="Garamond"/>
      <family val="1"/>
    </font>
    <font>
      <b/>
      <sz val="16"/>
      <color theme="1"/>
      <name val="Georgia"/>
      <family val="1"/>
    </font>
    <font>
      <b/>
      <sz val="14"/>
      <color theme="1"/>
      <name val="Georgia"/>
      <family val="1"/>
    </font>
    <font>
      <b/>
      <sz val="11.9"/>
      <color theme="1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44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0" fontId="13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0" fillId="3" borderId="1" xfId="1" applyFont="1" applyFill="1" applyBorder="1" applyProtection="1"/>
    <xf numFmtId="1" fontId="0" fillId="3" borderId="1" xfId="0" applyNumberFormat="1" applyFill="1" applyBorder="1"/>
    <xf numFmtId="44" fontId="0" fillId="3" borderId="1" xfId="0" applyNumberFormat="1" applyFill="1" applyBorder="1"/>
    <xf numFmtId="44" fontId="0" fillId="0" borderId="0" xfId="1" applyFont="1" applyBorder="1" applyProtection="1"/>
    <xf numFmtId="1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right"/>
    </xf>
    <xf numFmtId="3" fontId="15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left"/>
    </xf>
    <xf numFmtId="1" fontId="14" fillId="4" borderId="0" xfId="0" applyNumberFormat="1" applyFont="1" applyFill="1" applyAlignment="1">
      <alignment horizontal="center"/>
    </xf>
    <xf numFmtId="1" fontId="10" fillId="4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164" fontId="14" fillId="5" borderId="0" xfId="0" applyNumberFormat="1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9" fillId="6" borderId="0" xfId="0" applyFont="1" applyFill="1" applyAlignment="1">
      <alignment horizontal="left"/>
    </xf>
    <xf numFmtId="164" fontId="14" fillId="6" borderId="0" xfId="0" applyNumberFormat="1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0" fontId="15" fillId="0" borderId="0" xfId="0" applyFont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8" fillId="4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5" borderId="0" xfId="0" applyFont="1" applyFill="1" applyAlignment="1">
      <alignment horizontal="center" vertical="top"/>
    </xf>
    <xf numFmtId="0" fontId="8" fillId="6" borderId="0" xfId="0" applyFont="1" applyFill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16" fillId="0" borderId="0" xfId="0" applyFont="1" applyAlignment="1">
      <alignment horizontal="right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shrinkToFit="1"/>
      <protection locked="0"/>
    </xf>
    <xf numFmtId="0" fontId="20" fillId="0" borderId="0" xfId="0" applyFont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BAC18"/>
      <color rgb="FF7E7774"/>
      <color rgb="FF0F6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Calculator!$E$8:$F$8</c:f>
              <c:strCache>
                <c:ptCount val="2"/>
                <c:pt idx="0">
                  <c:v>Local</c:v>
                </c:pt>
                <c:pt idx="1">
                  <c:v>State of CT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Calculator!$E$8:$F$8</c:f>
              <c:strCache>
                <c:ptCount val="2"/>
                <c:pt idx="0">
                  <c:v>Local</c:v>
                </c:pt>
                <c:pt idx="1">
                  <c:v>State of CT</c:v>
                </c:pt>
              </c:strCache>
            </c:strRef>
          </c:cat>
          <c:val>
            <c:numRef>
              <c:f>Calculator!$E$11:$F$11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6-4B14-AAD2-24E7774AE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913053824"/>
        <c:axId val="913052864"/>
      </c:barChart>
      <c:catAx>
        <c:axId val="91305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13052864"/>
        <c:crosses val="autoZero"/>
        <c:auto val="1"/>
        <c:lblAlgn val="ctr"/>
        <c:lblOffset val="100"/>
        <c:noMultiLvlLbl val="0"/>
      </c:catAx>
      <c:valAx>
        <c:axId val="9130528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91305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500057</xdr:colOff>
      <xdr:row>10</xdr:row>
      <xdr:rowOff>144462</xdr:rowOff>
    </xdr:from>
    <xdr:to>
      <xdr:col>0</xdr:col>
      <xdr:colOff>1597337</xdr:colOff>
      <xdr:row>11</xdr:row>
      <xdr:rowOff>3492</xdr:rowOff>
    </xdr:to>
    <xdr:pic>
      <xdr:nvPicPr>
        <xdr:cNvPr id="2" name="Graphic 1" descr="Remote work with solid fill">
          <a:extLst>
            <a:ext uri="{FF2B5EF4-FFF2-40B4-BE49-F238E27FC236}">
              <a16:creationId xmlns:a16="http://schemas.microsoft.com/office/drawing/2014/main" id="{5507E57D-0693-4188-AB6A-8610452A1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0057" y="3821112"/>
          <a:ext cx="1097280" cy="1097280"/>
        </a:xfrm>
        <a:prstGeom prst="rect">
          <a:avLst/>
        </a:prstGeom>
      </xdr:spPr>
    </xdr:pic>
    <xdr:clientData/>
  </xdr:twoCellAnchor>
  <xdr:twoCellAnchor editAs="oneCell">
    <xdr:from>
      <xdr:col>2</xdr:col>
      <xdr:colOff>531811</xdr:colOff>
      <xdr:row>10</xdr:row>
      <xdr:rowOff>136527</xdr:rowOff>
    </xdr:from>
    <xdr:to>
      <xdr:col>2</xdr:col>
      <xdr:colOff>1629091</xdr:colOff>
      <xdr:row>10</xdr:row>
      <xdr:rowOff>1233807</xdr:rowOff>
    </xdr:to>
    <xdr:pic>
      <xdr:nvPicPr>
        <xdr:cNvPr id="3" name="Graphic 2" descr="Money with solid fill">
          <a:extLst>
            <a:ext uri="{FF2B5EF4-FFF2-40B4-BE49-F238E27FC236}">
              <a16:creationId xmlns:a16="http://schemas.microsoft.com/office/drawing/2014/main" id="{ED540BC1-7BDF-4C60-931A-720AF5376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732086" y="3813177"/>
          <a:ext cx="1097280" cy="1097280"/>
        </a:xfrm>
        <a:prstGeom prst="rect">
          <a:avLst/>
        </a:prstGeom>
      </xdr:spPr>
    </xdr:pic>
    <xdr:clientData/>
  </xdr:twoCellAnchor>
  <xdr:twoCellAnchor editAs="oneCell">
    <xdr:from>
      <xdr:col>4</xdr:col>
      <xdr:colOff>484181</xdr:colOff>
      <xdr:row>10</xdr:row>
      <xdr:rowOff>144464</xdr:rowOff>
    </xdr:from>
    <xdr:to>
      <xdr:col>4</xdr:col>
      <xdr:colOff>1581461</xdr:colOff>
      <xdr:row>11</xdr:row>
      <xdr:rowOff>3494</xdr:rowOff>
    </xdr:to>
    <xdr:pic>
      <xdr:nvPicPr>
        <xdr:cNvPr id="4" name="Graphic 3" descr="Group success with solid fill">
          <a:extLst>
            <a:ext uri="{FF2B5EF4-FFF2-40B4-BE49-F238E27FC236}">
              <a16:creationId xmlns:a16="http://schemas.microsoft.com/office/drawing/2014/main" id="{491E3E65-FD8A-44E7-B70D-0B77F2353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884731" y="3821114"/>
          <a:ext cx="1097280" cy="10972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277812</xdr:rowOff>
    </xdr:from>
    <xdr:to>
      <xdr:col>3</xdr:col>
      <xdr:colOff>0</xdr:colOff>
      <xdr:row>20</xdr:row>
      <xdr:rowOff>285749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2053CB-8C7A-4C29-A692-F0B2C2FAC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TH Them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F6292"/>
      </a:accent1>
      <a:accent2>
        <a:srgbClr val="FBAC18"/>
      </a:accent2>
      <a:accent3>
        <a:srgbClr val="7E7774"/>
      </a:accent3>
      <a:accent4>
        <a:srgbClr val="196B24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DAA4-67F2-4566-A565-6356E2A3DF2E}">
  <dimension ref="A1:G11"/>
  <sheetViews>
    <sheetView tabSelected="1" workbookViewId="0">
      <selection activeCell="D4" sqref="D4"/>
    </sheetView>
  </sheetViews>
  <sheetFormatPr defaultRowHeight="15" x14ac:dyDescent="0.25"/>
  <cols>
    <col min="1" max="1" width="18.28515625" customWidth="1"/>
    <col min="2" max="7" width="18.85546875" customWidth="1"/>
  </cols>
  <sheetData>
    <row r="1" spans="1:7" ht="21" x14ac:dyDescent="0.35">
      <c r="A1" s="12" t="s">
        <v>12</v>
      </c>
    </row>
    <row r="2" spans="1:7" x14ac:dyDescent="0.25">
      <c r="A2" t="s">
        <v>13</v>
      </c>
    </row>
    <row r="3" spans="1:7" ht="45" x14ac:dyDescent="0.25">
      <c r="B3" s="13" t="s">
        <v>14</v>
      </c>
      <c r="C3" s="13" t="s">
        <v>25</v>
      </c>
    </row>
    <row r="4" spans="1:7" ht="27" customHeight="1" x14ac:dyDescent="0.25">
      <c r="B4" s="10">
        <v>0</v>
      </c>
      <c r="C4" s="11">
        <v>0</v>
      </c>
    </row>
    <row r="5" spans="1:7" x14ac:dyDescent="0.25">
      <c r="B5" s="19"/>
    </row>
    <row r="6" spans="1:7" x14ac:dyDescent="0.25">
      <c r="A6" t="s">
        <v>26</v>
      </c>
    </row>
    <row r="7" spans="1:7" x14ac:dyDescent="0.25">
      <c r="E7" s="54" t="s">
        <v>21</v>
      </c>
      <c r="F7" s="55"/>
      <c r="G7" s="56"/>
    </row>
    <row r="8" spans="1:7" x14ac:dyDescent="0.25">
      <c r="B8" s="14" t="s">
        <v>15</v>
      </c>
      <c r="C8" s="14" t="s">
        <v>16</v>
      </c>
      <c r="D8" s="14" t="s">
        <v>17</v>
      </c>
      <c r="E8" s="14" t="s">
        <v>22</v>
      </c>
      <c r="F8" s="14" t="s">
        <v>23</v>
      </c>
      <c r="G8" s="14" t="s">
        <v>24</v>
      </c>
    </row>
    <row r="9" spans="1:7" x14ac:dyDescent="0.25">
      <c r="A9" s="15" t="s">
        <v>18</v>
      </c>
      <c r="B9" s="16">
        <f>B4</f>
        <v>0</v>
      </c>
      <c r="C9" s="17">
        <f>(B9/100000)*2.04</f>
        <v>0</v>
      </c>
      <c r="D9" s="16">
        <f>(B9/100000)*100729</f>
        <v>0</v>
      </c>
      <c r="E9" s="16">
        <f>(B9/100000)*3721</f>
        <v>0</v>
      </c>
      <c r="F9" s="16">
        <f>(B9/100000)*6246</f>
        <v>0</v>
      </c>
      <c r="G9" s="16">
        <f>(B9/100000)*23153</f>
        <v>0</v>
      </c>
    </row>
    <row r="10" spans="1:7" x14ac:dyDescent="0.25">
      <c r="A10" s="15" t="s">
        <v>19</v>
      </c>
      <c r="B10" s="16">
        <f>((0.9*C4)*28.66)+((0.1*C4)*46.7)</f>
        <v>0</v>
      </c>
      <c r="C10" s="17">
        <f>(B10/100000)*1.23</f>
        <v>0</v>
      </c>
      <c r="D10" s="18">
        <f>(B10/100000)*61788</f>
        <v>0</v>
      </c>
      <c r="E10" s="18">
        <f>(B10/100000)*3638</f>
        <v>0</v>
      </c>
      <c r="F10" s="18">
        <f>(B10/100000)*4925</f>
        <v>0</v>
      </c>
      <c r="G10" s="18">
        <f>(B10/100000)*12950</f>
        <v>0</v>
      </c>
    </row>
    <row r="11" spans="1:7" x14ac:dyDescent="0.25">
      <c r="A11" s="15" t="s">
        <v>20</v>
      </c>
      <c r="B11" s="18">
        <f t="shared" ref="B11:G11" si="0">SUM(B9:B10)</f>
        <v>0</v>
      </c>
      <c r="C11" s="17">
        <f t="shared" si="0"/>
        <v>0</v>
      </c>
      <c r="D11" s="18">
        <f t="shared" si="0"/>
        <v>0</v>
      </c>
      <c r="E11" s="18">
        <f t="shared" si="0"/>
        <v>0</v>
      </c>
      <c r="F11" s="18">
        <f t="shared" si="0"/>
        <v>0</v>
      </c>
      <c r="G11" s="18">
        <f t="shared" si="0"/>
        <v>0</v>
      </c>
    </row>
  </sheetData>
  <sheetProtection algorithmName="SHA-512" hashValue="oDrJskcBxsy8XW1BX3sT+9WRu2BwtacpBNhVJQV2r5+PUzdcJJggNn3AFywzSIwq4P/tzFbppjpyyBeonBqMvA==" saltValue="gI2IDv7px2aP0vs0tGYYWg==" spinCount="100000" sheet="1" objects="1" scenarios="1"/>
  <mergeCells count="1">
    <mergeCell ref="E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D76C-01F4-4A78-97F4-8DE7DF4AA7B6}">
  <sheetPr>
    <pageSetUpPr fitToPage="1"/>
  </sheetPr>
  <dimension ref="A1:E23"/>
  <sheetViews>
    <sheetView view="pageLayout" zoomScaleNormal="100" workbookViewId="0">
      <selection sqref="A1:A2"/>
    </sheetView>
  </sheetViews>
  <sheetFormatPr defaultColWidth="9.140625" defaultRowHeight="23.25" x14ac:dyDescent="0.35"/>
  <cols>
    <col min="1" max="1" width="28.7109375" style="2" customWidth="1"/>
    <col min="2" max="2" width="2" style="2" customWidth="1"/>
    <col min="3" max="3" width="28.7109375" style="1" customWidth="1"/>
    <col min="4" max="4" width="2" style="1" customWidth="1"/>
    <col min="5" max="5" width="28.7109375" style="1" customWidth="1"/>
    <col min="6" max="16384" width="9.140625" style="2"/>
  </cols>
  <sheetData>
    <row r="1" spans="1:5" s="49" customFormat="1" ht="23.25" customHeight="1" x14ac:dyDescent="0.35">
      <c r="A1" s="60" t="s">
        <v>0</v>
      </c>
      <c r="B1" s="26"/>
      <c r="C1" s="61" t="s">
        <v>1</v>
      </c>
      <c r="D1" s="61"/>
      <c r="E1" s="61"/>
    </row>
    <row r="2" spans="1:5" s="51" customFormat="1" ht="16.5" customHeight="1" x14ac:dyDescent="0.25">
      <c r="A2" s="60"/>
      <c r="B2" s="50"/>
      <c r="C2" s="62" t="s">
        <v>33</v>
      </c>
      <c r="D2" s="62"/>
      <c r="E2" s="62"/>
    </row>
    <row r="3" spans="1:5" s="3" customFormat="1" ht="12.75" x14ac:dyDescent="0.2">
      <c r="C3" s="4"/>
      <c r="D3" s="4"/>
      <c r="E3" s="4"/>
    </row>
    <row r="4" spans="1:5" s="52" customFormat="1" ht="126" customHeight="1" x14ac:dyDescent="0.35">
      <c r="A4" s="26" t="s">
        <v>35</v>
      </c>
      <c r="B4" s="26"/>
      <c r="C4" s="63" t="s">
        <v>34</v>
      </c>
      <c r="D4" s="63"/>
      <c r="E4" s="63"/>
    </row>
    <row r="5" spans="1:5" s="3" customFormat="1" ht="12.75" x14ac:dyDescent="0.2">
      <c r="C5" s="4"/>
      <c r="D5" s="4"/>
      <c r="E5" s="4"/>
    </row>
    <row r="6" spans="1:5" s="53" customFormat="1" ht="21" x14ac:dyDescent="0.35">
      <c r="A6" s="64" t="s">
        <v>32</v>
      </c>
      <c r="B6" s="64"/>
      <c r="C6" s="64"/>
      <c r="D6" s="64"/>
      <c r="E6" s="64"/>
    </row>
    <row r="7" spans="1:5" s="25" customFormat="1" ht="31.5" x14ac:dyDescent="0.6">
      <c r="A7" s="23">
        <f>Calculator!B4</f>
        <v>0</v>
      </c>
      <c r="B7" s="23"/>
      <c r="C7" s="29">
        <f>Calculator!C4</f>
        <v>0</v>
      </c>
      <c r="D7" s="24"/>
      <c r="E7" s="39"/>
    </row>
    <row r="8" spans="1:5" s="42" customFormat="1" ht="18" x14ac:dyDescent="0.25">
      <c r="A8" s="40" t="s">
        <v>2</v>
      </c>
      <c r="B8" s="40"/>
      <c r="C8" s="40" t="s">
        <v>3</v>
      </c>
      <c r="D8" s="40"/>
      <c r="E8" s="41"/>
    </row>
    <row r="9" spans="1:5" s="3" customFormat="1" ht="12.75" x14ac:dyDescent="0.2">
      <c r="C9" s="4"/>
      <c r="D9" s="4"/>
      <c r="E9" s="4"/>
    </row>
    <row r="10" spans="1:5" s="48" customFormat="1" ht="18.75" x14ac:dyDescent="0.3">
      <c r="A10" s="65" t="s">
        <v>4</v>
      </c>
      <c r="B10" s="65"/>
      <c r="C10" s="65"/>
      <c r="D10" s="65"/>
      <c r="E10" s="65"/>
    </row>
    <row r="11" spans="1:5" ht="97.5" customHeight="1" x14ac:dyDescent="0.35">
      <c r="A11" s="30"/>
      <c r="B11" s="7"/>
      <c r="C11" s="33"/>
      <c r="D11" s="7"/>
      <c r="E11" s="36"/>
    </row>
    <row r="12" spans="1:5" s="22" customFormat="1" ht="31.5" x14ac:dyDescent="0.6">
      <c r="A12" s="31">
        <f>Calculator!C11</f>
        <v>0</v>
      </c>
      <c r="B12" s="20"/>
      <c r="C12" s="34">
        <f>Calculator!D11</f>
        <v>0</v>
      </c>
      <c r="D12" s="21"/>
      <c r="E12" s="37">
        <f>Calculator!B10</f>
        <v>0</v>
      </c>
    </row>
    <row r="13" spans="1:5" s="6" customFormat="1" ht="26.25" x14ac:dyDescent="0.4">
      <c r="A13" s="32" t="s">
        <v>5</v>
      </c>
      <c r="B13" s="8"/>
      <c r="C13" s="35" t="s">
        <v>6</v>
      </c>
      <c r="D13" s="5"/>
      <c r="E13" s="38" t="s">
        <v>7</v>
      </c>
    </row>
    <row r="14" spans="1:5" s="47" customFormat="1" ht="24" customHeight="1" x14ac:dyDescent="0.25">
      <c r="A14" s="43" t="s">
        <v>8</v>
      </c>
      <c r="B14" s="44"/>
      <c r="C14" s="45" t="s">
        <v>9</v>
      </c>
      <c r="D14" s="44"/>
      <c r="E14" s="46" t="s">
        <v>10</v>
      </c>
    </row>
    <row r="15" spans="1:5" s="3" customFormat="1" ht="12.75" x14ac:dyDescent="0.2">
      <c r="C15" s="4"/>
      <c r="D15" s="4"/>
      <c r="E15" s="4"/>
    </row>
    <row r="16" spans="1:5" ht="26.25" x14ac:dyDescent="0.4">
      <c r="A16" s="57" t="s">
        <v>11</v>
      </c>
      <c r="B16" s="57"/>
      <c r="C16" s="57"/>
      <c r="E16" s="58" t="s">
        <v>30</v>
      </c>
    </row>
    <row r="17" spans="3:5" x14ac:dyDescent="0.35">
      <c r="E17" s="59"/>
    </row>
    <row r="18" spans="3:5" s="28" customFormat="1" ht="42.75" x14ac:dyDescent="0.2">
      <c r="C18" s="1"/>
      <c r="D18" s="1"/>
      <c r="E18" s="9" t="s">
        <v>31</v>
      </c>
    </row>
    <row r="19" spans="3:5" s="28" customFormat="1" ht="14.25" x14ac:dyDescent="0.2">
      <c r="C19" s="1"/>
      <c r="D19" s="1"/>
      <c r="E19" s="27" t="s">
        <v>27</v>
      </c>
    </row>
    <row r="20" spans="3:5" s="28" customFormat="1" ht="28.5" x14ac:dyDescent="0.2">
      <c r="C20" s="1"/>
      <c r="D20" s="1"/>
      <c r="E20" s="27" t="s">
        <v>28</v>
      </c>
    </row>
    <row r="21" spans="3:5" s="28" customFormat="1" ht="14.25" x14ac:dyDescent="0.2">
      <c r="C21" s="1"/>
      <c r="D21" s="1"/>
      <c r="E21" s="27" t="s">
        <v>29</v>
      </c>
    </row>
    <row r="22" spans="3:5" s="28" customFormat="1" ht="14.25" x14ac:dyDescent="0.2">
      <c r="C22" s="1"/>
      <c r="D22" s="1"/>
      <c r="E22" s="1"/>
    </row>
    <row r="23" spans="3:5" s="28" customFormat="1" ht="14.25" x14ac:dyDescent="0.2">
      <c r="C23" s="1"/>
      <c r="D23" s="1"/>
      <c r="E23" s="1"/>
    </row>
  </sheetData>
  <sheetProtection algorithmName="SHA-512" hashValue="Nd+LPOxqBrjtk9xKwSQ9Tp+7Opom8vPj6viTMkcMdTbXOixiXUQl5iL3z/A2Q8VKA9KxARz38EsNZKYpDTFc/Q==" saltValue="Un4e++kujRGIbRXXf9tgwg==" spinCount="100000" sheet="1" scenarios="1" formatCells="0"/>
  <mergeCells count="8">
    <mergeCell ref="A16:C16"/>
    <mergeCell ref="E16:E17"/>
    <mergeCell ref="A1:A2"/>
    <mergeCell ref="C1:E1"/>
    <mergeCell ref="C2:E2"/>
    <mergeCell ref="C4:E4"/>
    <mergeCell ref="A6:E6"/>
    <mergeCell ref="A10:E10"/>
  </mergeCells>
  <printOptions horizontalCentered="1" verticalCentered="1"/>
  <pageMargins left="0.7" right="0.7" top="1" bottom="1" header="0.5" footer="0.5"/>
  <pageSetup orientation="portrait" horizontalDpi="0" verticalDpi="0" r:id="rId1"/>
  <headerFooter>
    <oddHeader>&amp;C&amp;"Arial Black,Regular"&amp;16Economic Impact Report</oddHeader>
    <oddFooter>&amp;L&amp;"Arial Narrow,Regular"&amp;9Source: 2023 Arts &amp; Economic Prosperity 6: The Economic and Social Impact Study of 
Nonprofit Arts and Culture Organizations and Their Audiences in the State of Connecticut&amp;R&amp;G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977CA1C6651543AB3FFA8AAED376A9" ma:contentTypeVersion="19" ma:contentTypeDescription="Create a new document." ma:contentTypeScope="" ma:versionID="18aaa0c30dbebd18841288c121601ff6">
  <xsd:schema xmlns:xsd="http://www.w3.org/2001/XMLSchema" xmlns:xs="http://www.w3.org/2001/XMLSchema" xmlns:p="http://schemas.microsoft.com/office/2006/metadata/properties" xmlns:ns2="f285b2d6-c176-4f33-a9e0-dfabbe9cb6b0" xmlns:ns3="838581d5-80ca-4711-a34d-f03d42bf8737" targetNamespace="http://schemas.microsoft.com/office/2006/metadata/properties" ma:root="true" ma:fieldsID="48a7d7eedbc00ad90db415017ecebe2e" ns2:_="" ns3:_="">
    <xsd:import namespace="f285b2d6-c176-4f33-a9e0-dfabbe9cb6b0"/>
    <xsd:import namespace="838581d5-80ca-4711-a34d-f03d42bf87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_Flow_SignoffStatu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b2d6-c176-4f33-a9e0-dfabbe9cb6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0edb1b-729b-4c1e-a2e2-9f46bf0ab4d8}" ma:internalName="TaxCatchAll" ma:showField="CatchAllData" ma:web="f285b2d6-c176-4f33-a9e0-dfabbe9cb6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1d5-80ca-4711-a34d-f03d42bf8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c646570-f555-49da-aaca-f317b5f4bb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2E1F56-16FC-4C37-AF13-054C9A5544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AFA8D9-93F3-4A08-9B5E-BAEAD38D2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85b2d6-c176-4f33-a9e0-dfabbe9cb6b0"/>
    <ds:schemaRef ds:uri="838581d5-80ca-4711-a34d-f03d42bf8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Cyndi Tolosa</dc:creator>
  <cp:lastModifiedBy>Cyndi Tolosa</cp:lastModifiedBy>
  <cp:lastPrinted>2024-10-17T15:29:18Z</cp:lastPrinted>
  <dcterms:created xsi:type="dcterms:W3CDTF">2024-10-17T14:02:01Z</dcterms:created>
  <dcterms:modified xsi:type="dcterms:W3CDTF">2024-10-17T19:31:53Z</dcterms:modified>
</cp:coreProperties>
</file>